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<sst xmlns="http://schemas.openxmlformats.org/spreadsheetml/2006/main" count="77" uniqueCount="56">
  <si>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Blaine</t>
  </si>
  <si>
    <t>B</t>
  </si>
  <si>
    <t>Wagner</t>
  </si>
  <si>
    <t>W</t>
  </si>
  <si>
    <t>80 % passing</t>
  </si>
  <si>
    <t>size in micron</t>
  </si>
  <si>
    <t>microns</t>
  </si>
  <si>
    <t>passing</t>
  </si>
  <si>
    <t>surface</t>
  </si>
  <si>
    <t>B=1.8W</t>
  </si>
  <si>
    <t>blaine, wagner, 80 % passing p and multiplying factors</t>
  </si>
  <si>
    <t>W=125+0.485 B</t>
  </si>
  <si>
    <t>Equivalence of Blaine and Wagner</t>
  </si>
  <si>
    <t>p</t>
  </si>
  <si>
    <t>rs 31</t>
  </si>
  <si>
    <t>Two formulae above do not give identical results as can be seen from example</t>
  </si>
  <si>
    <t>but they are a good approximation</t>
  </si>
  <si>
    <t>relation between particle size x 80 % passing in microns and B and W is</t>
  </si>
  <si>
    <t>Wagner is calculated from equation B = 1.8W</t>
  </si>
  <si>
    <t>Table 1</t>
  </si>
  <si>
    <t>relations between Blaine B, Wagner W and 'x' particle size 80 % passing</t>
  </si>
  <si>
    <t>can be found from following equations</t>
  </si>
  <si>
    <t>log p = 8.5-2.15*logW</t>
  </si>
  <si>
    <t>log p = 2*log(20300/B)</t>
  </si>
  <si>
    <t>column 'p'.</t>
  </si>
  <si>
    <t>Table 2</t>
  </si>
  <si>
    <t>#</t>
  </si>
  <si>
    <t>fineness</t>
  </si>
  <si>
    <t>factor</t>
  </si>
  <si>
    <t>p and fineness</t>
  </si>
  <si>
    <t>factor # as in Duda</t>
  </si>
  <si>
    <t>f</t>
  </si>
  <si>
    <t>sp. power consumption arrived at by using Bond's equation is to be multiplied</t>
  </si>
  <si>
    <t>by above fineness factor when p is &lt; than 70 microns</t>
  </si>
  <si>
    <r>
      <t>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/gm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</si>
  <si>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/gm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</si>
  <si>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/gm</t>
    </r>
  </si>
  <si>
    <t>Equivalence of Blaine and 80% passing in microns</t>
  </si>
  <si>
    <t>expressed in equations 3 and 4 above</t>
  </si>
  <si>
    <t>80 % passing calculated by using equation 4 above is shown in Table 1 in</t>
  </si>
  <si>
    <t>indicates factors to be used to arrive at sp. power consumption</t>
  </si>
  <si>
    <t>for different finenesses.</t>
  </si>
  <si>
    <t>fineness factor 'f' in table 2 above has been found by using equation</t>
  </si>
  <si>
    <t>f =(p+10.3)/(1.145*p) for values of p &lt; than 70 microns</t>
  </si>
  <si>
    <t>values of 'f' furnished by Duda have been shown along side. They differ slightly</t>
  </si>
  <si>
    <t>from values arrived at by using formula.</t>
  </si>
  <si>
    <t>final</t>
  </si>
  <si>
    <t>source: Cement Data Book by Duda</t>
  </si>
  <si>
    <t>Cement Manufacturers Handbook</t>
  </si>
  <si>
    <r>
      <t xml:space="preserve">Following </t>
    </r>
    <r>
      <rPr>
        <b/>
        <sz val="10"/>
        <rFont val="Arial"/>
        <family val="2"/>
      </rPr>
      <t>table 2</t>
    </r>
    <r>
      <rPr>
        <sz val="10"/>
        <rFont val="Arial"/>
        <family val="0"/>
      </rPr>
      <t xml:space="preserve"> furnishes relation between, B,W and p and also</t>
    </r>
  </si>
  <si>
    <t>inputs</t>
  </si>
  <si>
    <t>calculated outputs</t>
  </si>
  <si>
    <t>checked  30/12/06</t>
  </si>
  <si>
    <t>cm2/gm</t>
  </si>
  <si>
    <t>W1.25</t>
  </si>
  <si>
    <r>
      <t>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/gm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</si>
</sst>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000000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5" borderId="0" xfId="0" applyFont="1" applyFill="1" applyAlignment="1">
      <alignment horizontal="center"/>
    </xf>
    <xf numFmtId="9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8"/>
  <sheetViews>
    <sheetView tabSelected="1" zoomScalePageLayoutView="0" workbookViewId="0" topLeftCell="A28">
      <selection activeCell="F51" sqref="F5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6.57421875" style="0" customWidth="1"/>
    <col min="4" max="4" width="7.7109375" style="0" customWidth="1"/>
    <col min="6" max="6" width="8.4218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7.7109375" style="0" customWidth="1"/>
    <col min="11" max="11" width="7.57421875" style="0" customWidth="1"/>
  </cols>
  <sheetData>
    <row r="2" ht="12.75">
      <c r="B2" s="14" t="s">
        <v>54</v>
      </c>
    </row>
    <row r="4" spans="3:7" ht="12.75">
      <c r="C4" s="2"/>
      <c r="D4" s="23" t="s">
        <v>12</v>
      </c>
      <c r="E4" s="23"/>
      <c r="F4" s="23"/>
      <c r="G4" s="23"/>
    </row>
    <row r="6" spans="3:8" ht="12.75">
      <c r="C6" s="22" t="s">
        <v>37</v>
      </c>
      <c r="D6" s="22"/>
      <c r="E6" s="22"/>
      <c r="F6" s="22"/>
      <c r="G6" s="22"/>
      <c r="H6" s="22"/>
    </row>
    <row r="8" ht="12.75">
      <c r="B8" t="s">
        <v>20</v>
      </c>
    </row>
    <row r="9" ht="12.75">
      <c r="B9" t="s">
        <v>21</v>
      </c>
    </row>
    <row r="11" spans="2:4" ht="14.25">
      <c r="B11" t="s">
        <v>0</v>
      </c>
      <c r="C11" s="1" t="s">
        <v>1</v>
      </c>
      <c r="D11" t="s">
        <v>34</v>
      </c>
    </row>
    <row r="12" spans="2:4" ht="14.25">
      <c r="B12" t="s">
        <v>2</v>
      </c>
      <c r="C12" s="1" t="s">
        <v>3</v>
      </c>
      <c r="D12" t="s">
        <v>35</v>
      </c>
    </row>
    <row r="13" ht="12.75">
      <c r="B13" t="s">
        <v>4</v>
      </c>
    </row>
    <row r="14" spans="2:4" ht="12.75">
      <c r="B14" t="s">
        <v>5</v>
      </c>
      <c r="C14" s="1" t="s">
        <v>13</v>
      </c>
      <c r="D14" t="s">
        <v>6</v>
      </c>
    </row>
    <row r="15" ht="12.75">
      <c r="C15" s="1"/>
    </row>
    <row r="16" spans="2:4" ht="12.75">
      <c r="B16">
        <v>1</v>
      </c>
      <c r="D16" s="2" t="s">
        <v>9</v>
      </c>
    </row>
    <row r="17" spans="2:4" ht="12.75">
      <c r="B17">
        <v>2</v>
      </c>
      <c r="D17" t="s">
        <v>11</v>
      </c>
    </row>
    <row r="18" spans="2:4" ht="12.75">
      <c r="B18">
        <v>3</v>
      </c>
      <c r="D18" t="s">
        <v>22</v>
      </c>
    </row>
    <row r="19" spans="2:4" ht="12.75">
      <c r="B19">
        <v>4</v>
      </c>
      <c r="D19" t="s">
        <v>23</v>
      </c>
    </row>
    <row r="21" spans="2:8" ht="12.75">
      <c r="B21" t="s">
        <v>15</v>
      </c>
      <c r="G21" s="1"/>
      <c r="H21" s="3"/>
    </row>
    <row r="22" spans="2:8" ht="12.75">
      <c r="B22" t="s">
        <v>16</v>
      </c>
      <c r="G22" s="1"/>
      <c r="H22" s="3"/>
    </row>
    <row r="23" spans="7:8" ht="12.75">
      <c r="G23" s="1"/>
      <c r="H23" s="3"/>
    </row>
    <row r="24" spans="3:8" ht="12.75">
      <c r="C24" s="1" t="s">
        <v>1</v>
      </c>
      <c r="D24" s="1" t="s">
        <v>3</v>
      </c>
      <c r="G24" s="1"/>
      <c r="H24" s="3"/>
    </row>
    <row r="25" spans="3:8" ht="12.75">
      <c r="C25" s="1">
        <f>1.8*D25</f>
        <v>2700</v>
      </c>
      <c r="D25" s="1">
        <v>1500</v>
      </c>
      <c r="G25" s="1"/>
      <c r="H25" s="3"/>
    </row>
    <row r="26" spans="3:4" ht="12.75">
      <c r="C26" s="1">
        <v>2700</v>
      </c>
      <c r="D26" s="3">
        <f>0.485*C26+125</f>
        <v>1434.5</v>
      </c>
    </row>
    <row r="27" ht="12.75">
      <c r="B27" t="s">
        <v>17</v>
      </c>
    </row>
    <row r="28" spans="2:6" ht="12.75">
      <c r="B28" s="24" t="s">
        <v>38</v>
      </c>
      <c r="C28" s="24"/>
      <c r="D28" s="24"/>
      <c r="E28" s="24"/>
      <c r="F28" s="24"/>
    </row>
    <row r="29" spans="2:9" ht="12.75">
      <c r="B29" s="22" t="s">
        <v>39</v>
      </c>
      <c r="C29" s="22"/>
      <c r="D29" s="22"/>
      <c r="E29" s="22"/>
      <c r="F29" s="22"/>
      <c r="G29" s="22"/>
      <c r="H29" s="22"/>
      <c r="I29" s="22"/>
    </row>
    <row r="30" ht="12.75">
      <c r="B30" t="s">
        <v>24</v>
      </c>
    </row>
    <row r="31" ht="12.75">
      <c r="B31" t="s">
        <v>18</v>
      </c>
    </row>
    <row r="33" ht="12.75">
      <c r="E33" s="14" t="s">
        <v>19</v>
      </c>
    </row>
    <row r="35" spans="3:12" ht="12.75">
      <c r="C35" s="2"/>
      <c r="D35" s="16" t="s">
        <v>0</v>
      </c>
      <c r="E35" s="17">
        <v>0.8</v>
      </c>
      <c r="F35" s="18" t="s">
        <v>2</v>
      </c>
      <c r="L35" s="1"/>
    </row>
    <row r="36" spans="3:6" ht="12.75">
      <c r="C36" s="2"/>
      <c r="D36" s="16" t="s">
        <v>8</v>
      </c>
      <c r="E36" s="18" t="s">
        <v>7</v>
      </c>
      <c r="F36" s="18"/>
    </row>
    <row r="37" spans="3:6" ht="14.25">
      <c r="C37" s="2"/>
      <c r="D37" s="16" t="s">
        <v>53</v>
      </c>
      <c r="E37" s="18" t="s">
        <v>6</v>
      </c>
      <c r="F37" s="19" t="s">
        <v>55</v>
      </c>
    </row>
    <row r="38" spans="3:6" ht="12.75">
      <c r="C38" s="2"/>
      <c r="D38" s="16"/>
      <c r="E38" s="18"/>
      <c r="F38" s="19"/>
    </row>
    <row r="39" spans="4:8" ht="14.25">
      <c r="D39" s="16" t="s">
        <v>1</v>
      </c>
      <c r="E39" s="18" t="s">
        <v>13</v>
      </c>
      <c r="F39" s="18" t="s">
        <v>3</v>
      </c>
      <c r="H39" s="4"/>
    </row>
    <row r="40" spans="4:8" ht="14.25">
      <c r="D40" s="16"/>
      <c r="E40" s="18"/>
      <c r="F40" s="18"/>
      <c r="H40" s="4"/>
    </row>
    <row r="41" spans="4:6" ht="12.75">
      <c r="D41" s="11">
        <v>2600</v>
      </c>
      <c r="E41" s="13">
        <f aca="true" t="shared" si="0" ref="E41:E56">+POWER((20300/D41),2)</f>
        <v>60.96005917159763</v>
      </c>
      <c r="F41" s="6">
        <f aca="true" t="shared" si="1" ref="F41:F56">+D41/1.8</f>
        <v>1444.4444444444443</v>
      </c>
    </row>
    <row r="42" spans="4:6" ht="12.75">
      <c r="D42" s="11">
        <f aca="true" t="shared" si="2" ref="D42:D56">+D41+200</f>
        <v>2800</v>
      </c>
      <c r="E42" s="13">
        <f t="shared" si="0"/>
        <v>52.5625</v>
      </c>
      <c r="F42" s="6">
        <f t="shared" si="1"/>
        <v>1555.5555555555554</v>
      </c>
    </row>
    <row r="43" spans="4:6" ht="12.75">
      <c r="D43" s="11">
        <f t="shared" si="2"/>
        <v>3000</v>
      </c>
      <c r="E43" s="13">
        <f t="shared" si="0"/>
        <v>45.78777777777778</v>
      </c>
      <c r="F43" s="6">
        <f t="shared" si="1"/>
        <v>1666.6666666666665</v>
      </c>
    </row>
    <row r="44" spans="4:6" ht="12.75">
      <c r="D44" s="11">
        <f t="shared" si="2"/>
        <v>3200</v>
      </c>
      <c r="E44" s="13">
        <f t="shared" si="0"/>
        <v>40.2431640625</v>
      </c>
      <c r="F44" s="6">
        <f t="shared" si="1"/>
        <v>1777.7777777777778</v>
      </c>
    </row>
    <row r="45" spans="4:6" ht="12.75">
      <c r="D45" s="11">
        <f t="shared" si="2"/>
        <v>3400</v>
      </c>
      <c r="E45" s="13">
        <f t="shared" si="0"/>
        <v>35.647923875432525</v>
      </c>
      <c r="F45" s="6">
        <f t="shared" si="1"/>
        <v>1888.888888888889</v>
      </c>
    </row>
    <row r="46" spans="4:6" ht="12.75">
      <c r="D46" s="11">
        <f t="shared" si="2"/>
        <v>3600</v>
      </c>
      <c r="E46" s="13">
        <f t="shared" si="0"/>
        <v>31.797067901234573</v>
      </c>
      <c r="F46" s="6">
        <f t="shared" si="1"/>
        <v>2000</v>
      </c>
    </row>
    <row r="47" spans="4:6" ht="12.75">
      <c r="D47" s="11">
        <f t="shared" si="2"/>
        <v>3800</v>
      </c>
      <c r="E47" s="13">
        <f t="shared" si="0"/>
        <v>28.53808864265928</v>
      </c>
      <c r="F47" s="6">
        <f t="shared" si="1"/>
        <v>2111.111111111111</v>
      </c>
    </row>
    <row r="48" spans="4:6" ht="12.75">
      <c r="D48" s="11">
        <f t="shared" si="2"/>
        <v>4000</v>
      </c>
      <c r="E48" s="13">
        <f t="shared" si="0"/>
        <v>25.755625000000002</v>
      </c>
      <c r="F48" s="6">
        <f t="shared" si="1"/>
        <v>2222.222222222222</v>
      </c>
    </row>
    <row r="49" spans="4:6" ht="12.75">
      <c r="D49" s="11">
        <f t="shared" si="2"/>
        <v>4200</v>
      </c>
      <c r="E49" s="13">
        <f t="shared" si="0"/>
        <v>23.361111111111107</v>
      </c>
      <c r="F49" s="6">
        <f t="shared" si="1"/>
        <v>2333.3333333333335</v>
      </c>
    </row>
    <row r="50" spans="4:6" ht="12.75">
      <c r="D50" s="11">
        <f t="shared" si="2"/>
        <v>4400</v>
      </c>
      <c r="E50" s="13">
        <f t="shared" si="0"/>
        <v>21.285640495867767</v>
      </c>
      <c r="F50" s="6">
        <f t="shared" si="1"/>
        <v>2444.4444444444443</v>
      </c>
    </row>
    <row r="51" spans="4:6" ht="12.75">
      <c r="D51" s="11">
        <f t="shared" si="2"/>
        <v>4600</v>
      </c>
      <c r="E51" s="13">
        <f t="shared" si="0"/>
        <v>19.47495274102079</v>
      </c>
      <c r="F51" s="6">
        <f t="shared" si="1"/>
        <v>2555.5555555555557</v>
      </c>
    </row>
    <row r="52" spans="4:6" ht="12.75">
      <c r="D52" s="11">
        <f t="shared" si="2"/>
        <v>4800</v>
      </c>
      <c r="E52" s="13">
        <f t="shared" si="0"/>
        <v>17.885850694444446</v>
      </c>
      <c r="F52" s="6">
        <f t="shared" si="1"/>
        <v>2666.6666666666665</v>
      </c>
    </row>
    <row r="53" spans="4:6" ht="12.75">
      <c r="D53" s="11">
        <f t="shared" si="2"/>
        <v>5000</v>
      </c>
      <c r="E53" s="13">
        <f t="shared" si="0"/>
        <v>16.483599999999996</v>
      </c>
      <c r="F53" s="6">
        <f t="shared" si="1"/>
        <v>2777.777777777778</v>
      </c>
    </row>
    <row r="54" spans="4:6" ht="12.75">
      <c r="D54" s="11">
        <f t="shared" si="2"/>
        <v>5200</v>
      </c>
      <c r="E54" s="13">
        <f t="shared" si="0"/>
        <v>15.240014792899407</v>
      </c>
      <c r="F54" s="6">
        <f t="shared" si="1"/>
        <v>2888.8888888888887</v>
      </c>
    </row>
    <row r="55" spans="4:6" ht="12.75">
      <c r="D55" s="11">
        <f t="shared" si="2"/>
        <v>5400</v>
      </c>
      <c r="E55" s="13">
        <f t="shared" si="0"/>
        <v>14.132030178326474</v>
      </c>
      <c r="F55" s="6">
        <f t="shared" si="1"/>
        <v>3000</v>
      </c>
    </row>
    <row r="56" spans="4:6" ht="12.75">
      <c r="D56" s="11">
        <f t="shared" si="2"/>
        <v>5600</v>
      </c>
      <c r="E56" s="13">
        <f t="shared" si="0"/>
        <v>13.140625</v>
      </c>
      <c r="F56" s="6">
        <f t="shared" si="1"/>
        <v>3111.111111111111</v>
      </c>
    </row>
    <row r="57" spans="4:6" ht="12.75">
      <c r="D57" s="11"/>
      <c r="E57" s="13"/>
      <c r="F57" s="6"/>
    </row>
    <row r="58" spans="3:6" ht="12.75">
      <c r="C58" s="2"/>
      <c r="D58" s="20" t="s">
        <v>0</v>
      </c>
      <c r="E58" s="17">
        <v>0.8</v>
      </c>
      <c r="F58" s="19" t="s">
        <v>2</v>
      </c>
    </row>
    <row r="59" spans="3:6" ht="12.75">
      <c r="C59" s="2"/>
      <c r="D59" s="20" t="s">
        <v>8</v>
      </c>
      <c r="E59" s="18" t="s">
        <v>7</v>
      </c>
      <c r="F59" s="19"/>
    </row>
    <row r="60" spans="3:6" ht="12.75">
      <c r="C60" s="2"/>
      <c r="D60" s="21"/>
      <c r="E60" s="18" t="s">
        <v>6</v>
      </c>
      <c r="F60" s="19"/>
    </row>
    <row r="61" spans="3:6" ht="12.75">
      <c r="C61" s="2"/>
      <c r="D61" s="21"/>
      <c r="E61" s="18"/>
      <c r="F61" s="19"/>
    </row>
    <row r="62" spans="3:6" ht="12.75">
      <c r="C62" s="2"/>
      <c r="D62" s="20" t="s">
        <v>1</v>
      </c>
      <c r="E62" s="18" t="s">
        <v>13</v>
      </c>
      <c r="F62" s="18" t="s">
        <v>3</v>
      </c>
    </row>
    <row r="63" spans="4:6" ht="14.25">
      <c r="D63" s="5" t="s">
        <v>36</v>
      </c>
      <c r="E63" s="10"/>
      <c r="F63" s="12" t="s">
        <v>36</v>
      </c>
    </row>
    <row r="64" spans="4:6" ht="12.75">
      <c r="D64" s="5">
        <f>+D56+200</f>
        <v>5800</v>
      </c>
      <c r="E64" s="13">
        <f>+POWER((20300/D64),2)</f>
        <v>12.25</v>
      </c>
      <c r="F64" s="6">
        <f>+D64/1.8</f>
        <v>3222.222222222222</v>
      </c>
    </row>
    <row r="65" spans="4:6" ht="12.75">
      <c r="D65" s="5">
        <f>+D64+200</f>
        <v>6000</v>
      </c>
      <c r="E65" s="13">
        <f>+POWER((20300/D65),2)</f>
        <v>11.446944444444444</v>
      </c>
      <c r="F65" s="6">
        <f>+D65/1.8</f>
        <v>3333.333333333333</v>
      </c>
    </row>
    <row r="66" spans="4:6" ht="12.75">
      <c r="D66" s="5">
        <f>+D65+200</f>
        <v>6200</v>
      </c>
      <c r="E66" s="13">
        <f>+POWER((20300/D66),2)</f>
        <v>10.72034339229969</v>
      </c>
      <c r="F66" s="6">
        <f>+D66/1.8</f>
        <v>3444.4444444444443</v>
      </c>
    </row>
    <row r="67" spans="4:6" ht="12.75">
      <c r="D67" s="5">
        <f>+D66+200</f>
        <v>6400</v>
      </c>
      <c r="E67" s="13">
        <f>+POWER((20300/D67),2)</f>
        <v>10.060791015625</v>
      </c>
      <c r="F67" s="6">
        <f>+D67/1.8</f>
        <v>3555.5555555555557</v>
      </c>
    </row>
    <row r="68" spans="4:6" ht="12.75">
      <c r="D68" s="5">
        <f>+D67+200</f>
        <v>6600</v>
      </c>
      <c r="E68" s="13">
        <f>+POWER((20300/D68),2)</f>
        <v>9.46028466483012</v>
      </c>
      <c r="F68" s="6">
        <f>+D68/1.8</f>
        <v>3666.6666666666665</v>
      </c>
    </row>
    <row r="69" spans="7:9" ht="12.75">
      <c r="G69" s="1"/>
      <c r="I69" s="1"/>
    </row>
    <row r="70" ht="12.75">
      <c r="H70" s="1"/>
    </row>
    <row r="71" spans="3:9" ht="12.75">
      <c r="C71" s="1" t="s">
        <v>10</v>
      </c>
      <c r="D71" s="1"/>
      <c r="E71" s="1"/>
      <c r="F71" s="1"/>
      <c r="G71" s="1"/>
      <c r="I71" s="15"/>
    </row>
    <row r="72" spans="2:9" ht="12.75">
      <c r="B72" s="15" t="s">
        <v>49</v>
      </c>
      <c r="H72" s="15"/>
      <c r="I72" s="15"/>
    </row>
    <row r="73" spans="2:9" ht="12.75">
      <c r="B73" s="15" t="s">
        <v>40</v>
      </c>
      <c r="C73" s="15"/>
      <c r="D73" s="15"/>
      <c r="E73" s="15"/>
      <c r="F73" s="15"/>
      <c r="G73" s="15"/>
      <c r="H73" s="15"/>
      <c r="I73" s="15"/>
    </row>
    <row r="74" spans="2:9" ht="12.75">
      <c r="B74" s="15" t="s">
        <v>41</v>
      </c>
      <c r="C74" s="15"/>
      <c r="D74" s="15"/>
      <c r="E74" s="15"/>
      <c r="F74" s="15"/>
      <c r="G74" s="15"/>
      <c r="H74" s="15"/>
      <c r="I74" s="1"/>
    </row>
    <row r="75" spans="3:8" ht="12.75">
      <c r="C75" s="15"/>
      <c r="D75" s="15"/>
      <c r="E75" s="15"/>
      <c r="F75" s="15"/>
      <c r="G75" s="15"/>
      <c r="H75" s="1"/>
    </row>
    <row r="76" spans="3:7" ht="12.75">
      <c r="C76" s="14" t="s">
        <v>25</v>
      </c>
      <c r="D76" s="1"/>
      <c r="E76" s="1"/>
      <c r="F76" s="1"/>
      <c r="G76" s="1"/>
    </row>
    <row r="77" spans="3:7" ht="12.75">
      <c r="C77" s="14"/>
      <c r="D77" s="1"/>
      <c r="E77" s="1"/>
      <c r="F77" s="1"/>
      <c r="G77" s="1"/>
    </row>
    <row r="78" spans="2:9" ht="12.75">
      <c r="B78" s="2"/>
      <c r="C78" s="2"/>
      <c r="D78" s="2"/>
      <c r="E78" s="2"/>
      <c r="F78" s="2"/>
      <c r="G78" s="2"/>
      <c r="H78" s="14" t="s">
        <v>29</v>
      </c>
      <c r="I78" s="14"/>
    </row>
    <row r="79" spans="2:9" ht="12.75">
      <c r="B79" s="2"/>
      <c r="C79" s="14" t="s">
        <v>3</v>
      </c>
      <c r="D79" s="14" t="s">
        <v>1</v>
      </c>
      <c r="E79" s="14" t="s">
        <v>13</v>
      </c>
      <c r="F79" s="14" t="s">
        <v>27</v>
      </c>
      <c r="G79" s="2"/>
      <c r="H79" s="14"/>
      <c r="I79" s="14" t="s">
        <v>26</v>
      </c>
    </row>
    <row r="80" spans="2:9" ht="12.75">
      <c r="B80" s="2"/>
      <c r="C80" s="2"/>
      <c r="D80" s="2"/>
      <c r="E80" s="2"/>
      <c r="F80" s="14" t="s">
        <v>28</v>
      </c>
      <c r="G80" s="14" t="s">
        <v>30</v>
      </c>
      <c r="H80" s="14" t="s">
        <v>13</v>
      </c>
      <c r="I80" s="14"/>
    </row>
    <row r="81" spans="2:9" ht="12.75">
      <c r="B81" s="2"/>
      <c r="C81" s="2"/>
      <c r="D81" s="2"/>
      <c r="E81" s="2"/>
      <c r="F81" s="14"/>
      <c r="G81" s="14"/>
      <c r="H81" s="14"/>
      <c r="I81" s="14"/>
    </row>
    <row r="82" spans="2:9" ht="12.75">
      <c r="B82" s="2"/>
      <c r="C82" s="2"/>
      <c r="D82" s="2"/>
      <c r="E82" s="2"/>
      <c r="F82" s="14" t="s">
        <v>31</v>
      </c>
      <c r="G82" s="2"/>
      <c r="H82" s="2"/>
      <c r="I82" s="2"/>
    </row>
    <row r="83" spans="3:6" ht="12.75">
      <c r="C83" s="6">
        <f>+D83/1.8</f>
        <v>1222.2222222222222</v>
      </c>
      <c r="D83" s="5">
        <v>2200</v>
      </c>
      <c r="E83" s="7">
        <f>+POWER((20300/D83),2)</f>
        <v>85.14256198347107</v>
      </c>
      <c r="F83" s="8">
        <f aca="true" t="shared" si="3" ref="F83:F114">+(E83+10.3)/(1.145*E83)</f>
        <v>0.9790162216016532</v>
      </c>
    </row>
    <row r="84" spans="3:6" ht="12.75">
      <c r="C84" s="6">
        <f aca="true" t="shared" si="4" ref="C84:C114">+D84/1.8</f>
        <v>1277.7777777777778</v>
      </c>
      <c r="D84" s="5">
        <f>+D83+100</f>
        <v>2300</v>
      </c>
      <c r="E84" s="7">
        <f aca="true" t="shared" si="5" ref="E84:E114">+POWER((20300/D84),2)</f>
        <v>77.89981096408316</v>
      </c>
      <c r="F84" s="8">
        <f t="shared" si="3"/>
        <v>0.9888394032719143</v>
      </c>
    </row>
    <row r="85" spans="3:9" ht="12.75">
      <c r="C85" s="6">
        <f t="shared" si="4"/>
        <v>1333.3333333333333</v>
      </c>
      <c r="D85" s="5">
        <f aca="true" t="shared" si="6" ref="D85:D106">+D84+100</f>
        <v>2400</v>
      </c>
      <c r="E85" s="7">
        <f t="shared" si="5"/>
        <v>71.54340277777779</v>
      </c>
      <c r="F85" s="8">
        <f t="shared" si="3"/>
        <v>0.9990991707941868</v>
      </c>
      <c r="I85" s="1">
        <v>1.018</v>
      </c>
    </row>
    <row r="86" spans="3:9" ht="12.75">
      <c r="C86" s="6">
        <f t="shared" si="4"/>
        <v>1388.888888888889</v>
      </c>
      <c r="D86" s="5">
        <f t="shared" si="6"/>
        <v>2500</v>
      </c>
      <c r="E86" s="7">
        <f t="shared" si="5"/>
        <v>65.93439999999998</v>
      </c>
      <c r="F86" s="8">
        <f t="shared" si="3"/>
        <v>1.0097955241684708</v>
      </c>
      <c r="H86" s="1">
        <v>62.4</v>
      </c>
      <c r="I86" s="1"/>
    </row>
    <row r="87" spans="3:9" ht="12.75">
      <c r="C87" s="6">
        <f t="shared" si="4"/>
        <v>1400</v>
      </c>
      <c r="D87" s="5">
        <v>2520</v>
      </c>
      <c r="E87" s="7">
        <f t="shared" si="5"/>
        <v>64.89197530864197</v>
      </c>
      <c r="F87" s="8">
        <f t="shared" si="3"/>
        <v>1.011987185145569</v>
      </c>
      <c r="H87" s="1"/>
      <c r="I87" s="1">
        <v>1.04</v>
      </c>
    </row>
    <row r="88" spans="3:9" ht="12.75">
      <c r="C88" s="6">
        <f t="shared" si="4"/>
        <v>1444.4444444444443</v>
      </c>
      <c r="D88" s="5">
        <f>+D86+100</f>
        <v>2600</v>
      </c>
      <c r="E88" s="7">
        <f t="shared" si="5"/>
        <v>60.96005917159763</v>
      </c>
      <c r="F88" s="8">
        <f t="shared" si="3"/>
        <v>1.0209284633947664</v>
      </c>
      <c r="H88" s="1">
        <v>53.6</v>
      </c>
      <c r="I88" s="1"/>
    </row>
    <row r="89" spans="3:9" ht="12.75">
      <c r="C89" s="6">
        <f t="shared" si="4"/>
        <v>1500</v>
      </c>
      <c r="D89" s="5">
        <f t="shared" si="6"/>
        <v>2700</v>
      </c>
      <c r="E89" s="7">
        <f t="shared" si="5"/>
        <v>56.528120713305896</v>
      </c>
      <c r="F89" s="8">
        <f t="shared" si="3"/>
        <v>1.0324979884730738</v>
      </c>
      <c r="H89" s="1"/>
      <c r="I89" s="1">
        <v>1.07</v>
      </c>
    </row>
    <row r="90" spans="3:9" ht="12.75">
      <c r="C90" s="6">
        <f t="shared" si="4"/>
        <v>1555.5555555555554</v>
      </c>
      <c r="D90" s="5">
        <f t="shared" si="6"/>
        <v>2800</v>
      </c>
      <c r="E90" s="7">
        <f t="shared" si="5"/>
        <v>52.5625</v>
      </c>
      <c r="F90" s="8">
        <f t="shared" si="3"/>
        <v>1.0445040994033925</v>
      </c>
      <c r="H90" s="1">
        <v>45.7</v>
      </c>
      <c r="I90" s="1"/>
    </row>
    <row r="91" spans="3:9" ht="12.75">
      <c r="C91" s="6">
        <f t="shared" si="4"/>
        <v>1600</v>
      </c>
      <c r="D91" s="5">
        <v>2880</v>
      </c>
      <c r="E91" s="7">
        <f t="shared" si="5"/>
        <v>49.682918595679006</v>
      </c>
      <c r="F91" s="8">
        <f t="shared" si="3"/>
        <v>1.0544233299610963</v>
      </c>
      <c r="H91" s="1"/>
      <c r="I91" s="1"/>
    </row>
    <row r="92" spans="3:9" ht="12.75">
      <c r="C92" s="6">
        <f t="shared" si="4"/>
        <v>1611.111111111111</v>
      </c>
      <c r="D92" s="5">
        <f>+D90+100</f>
        <v>2900</v>
      </c>
      <c r="E92" s="7">
        <f t="shared" si="5"/>
        <v>49</v>
      </c>
      <c r="F92" s="8">
        <f t="shared" si="3"/>
        <v>1.056946796185723</v>
      </c>
      <c r="H92" s="1"/>
      <c r="I92" s="1">
        <v>1.094</v>
      </c>
    </row>
    <row r="93" spans="3:9" ht="12.75">
      <c r="C93" s="6">
        <f t="shared" si="4"/>
        <v>1666.6666666666665</v>
      </c>
      <c r="D93" s="5">
        <f t="shared" si="6"/>
        <v>3000</v>
      </c>
      <c r="E93" s="7">
        <f t="shared" si="5"/>
        <v>45.78777777777778</v>
      </c>
      <c r="F93" s="8">
        <f t="shared" si="3"/>
        <v>1.0698260788200653</v>
      </c>
      <c r="H93" s="1">
        <v>40.7</v>
      </c>
      <c r="I93" s="1"/>
    </row>
    <row r="94" spans="3:9" ht="12.75">
      <c r="C94" s="6">
        <f t="shared" si="4"/>
        <v>1700</v>
      </c>
      <c r="D94" s="5">
        <v>3060</v>
      </c>
      <c r="E94" s="7">
        <f t="shared" si="5"/>
        <v>44.00978256226238</v>
      </c>
      <c r="F94" s="8">
        <f t="shared" si="3"/>
        <v>1.0777632096096361</v>
      </c>
      <c r="H94" s="1"/>
      <c r="I94" s="1">
        <v>1.113</v>
      </c>
    </row>
    <row r="95" spans="3:9" ht="12.75">
      <c r="C95" s="6">
        <f t="shared" si="4"/>
        <v>1722.2222222222222</v>
      </c>
      <c r="D95" s="5">
        <f>+D93+100</f>
        <v>3100</v>
      </c>
      <c r="E95" s="7">
        <f t="shared" si="5"/>
        <v>42.88137356919876</v>
      </c>
      <c r="F95" s="8">
        <f t="shared" si="3"/>
        <v>1.0831419473064188</v>
      </c>
      <c r="H95" s="1">
        <v>37.6</v>
      </c>
      <c r="I95" s="1"/>
    </row>
    <row r="96" spans="3:9" ht="12.75">
      <c r="C96" s="6">
        <f t="shared" si="4"/>
        <v>1750</v>
      </c>
      <c r="D96" s="5">
        <v>3150</v>
      </c>
      <c r="E96" s="7">
        <f t="shared" si="5"/>
        <v>41.53086419753087</v>
      </c>
      <c r="F96" s="8">
        <f t="shared" si="3"/>
        <v>1.0899636012441</v>
      </c>
      <c r="H96" s="1"/>
      <c r="I96" s="1">
        <v>1.121</v>
      </c>
    </row>
    <row r="97" spans="3:9" ht="12.75">
      <c r="C97" s="6">
        <f t="shared" si="4"/>
        <v>1777.7777777777778</v>
      </c>
      <c r="D97" s="5">
        <f>+D95+100</f>
        <v>3200</v>
      </c>
      <c r="E97" s="7">
        <f t="shared" si="5"/>
        <v>40.2431640625</v>
      </c>
      <c r="F97" s="8">
        <f t="shared" si="3"/>
        <v>1.0968944016447841</v>
      </c>
      <c r="H97" s="1">
        <v>36.3</v>
      </c>
      <c r="I97" s="1"/>
    </row>
    <row r="98" spans="3:9" ht="12.75">
      <c r="C98" s="6">
        <f t="shared" si="4"/>
        <v>1800</v>
      </c>
      <c r="D98" s="5">
        <v>3240</v>
      </c>
      <c r="E98" s="7">
        <f t="shared" si="5"/>
        <v>39.255639384240204</v>
      </c>
      <c r="F98" s="8">
        <f t="shared" si="3"/>
        <v>1.1025176274186936</v>
      </c>
      <c r="H98" s="1"/>
      <c r="I98" s="1"/>
    </row>
    <row r="99" spans="3:9" ht="12.75">
      <c r="C99" s="6">
        <f t="shared" si="4"/>
        <v>1833.3333333333333</v>
      </c>
      <c r="D99" s="5">
        <f>+D97+100</f>
        <v>3300</v>
      </c>
      <c r="E99" s="7">
        <f t="shared" si="5"/>
        <v>37.84113865932048</v>
      </c>
      <c r="F99" s="8">
        <f t="shared" si="3"/>
        <v>1.111083441835161</v>
      </c>
      <c r="H99" s="1"/>
      <c r="I99" s="1"/>
    </row>
    <row r="100" spans="3:9" ht="12.75">
      <c r="C100" s="6">
        <f t="shared" si="4"/>
        <v>1888.888888888889</v>
      </c>
      <c r="D100" s="5">
        <f t="shared" si="6"/>
        <v>3400</v>
      </c>
      <c r="E100" s="7">
        <f t="shared" si="5"/>
        <v>35.647923875432525</v>
      </c>
      <c r="F100" s="8">
        <f t="shared" si="3"/>
        <v>1.1257090678775494</v>
      </c>
      <c r="H100" s="1"/>
      <c r="I100" s="1">
        <v>1.192</v>
      </c>
    </row>
    <row r="101" spans="3:9" ht="12.75">
      <c r="C101" s="6">
        <f t="shared" si="4"/>
        <v>1944.4444444444443</v>
      </c>
      <c r="D101" s="5">
        <f t="shared" si="6"/>
        <v>3500</v>
      </c>
      <c r="E101" s="7">
        <f t="shared" si="5"/>
        <v>33.64</v>
      </c>
      <c r="F101" s="8">
        <f t="shared" si="3"/>
        <v>1.1407712797719496</v>
      </c>
      <c r="H101" s="1">
        <v>28.2</v>
      </c>
      <c r="I101" s="1"/>
    </row>
    <row r="102" spans="3:9" ht="12.75">
      <c r="C102" s="6">
        <f t="shared" si="4"/>
        <v>2000</v>
      </c>
      <c r="D102" s="5">
        <f t="shared" si="6"/>
        <v>3600</v>
      </c>
      <c r="E102" s="7">
        <f t="shared" si="5"/>
        <v>31.797067901234573</v>
      </c>
      <c r="F102" s="8">
        <f t="shared" si="3"/>
        <v>1.1562700775183612</v>
      </c>
      <c r="H102" s="1"/>
      <c r="I102" s="1"/>
    </row>
    <row r="103" spans="3:9" ht="12.75">
      <c r="C103" s="6">
        <f t="shared" si="4"/>
        <v>2055.5555555555557</v>
      </c>
      <c r="D103" s="5">
        <f t="shared" si="6"/>
        <v>3700</v>
      </c>
      <c r="E103" s="7">
        <f t="shared" si="5"/>
        <v>30.101533966398836</v>
      </c>
      <c r="F103" s="8">
        <f t="shared" si="3"/>
        <v>1.1722054611167845</v>
      </c>
      <c r="H103" s="1"/>
      <c r="I103" s="1"/>
    </row>
    <row r="104" spans="3:9" ht="12.75">
      <c r="C104" s="6">
        <f t="shared" si="4"/>
        <v>2111.111111111111</v>
      </c>
      <c r="D104" s="5">
        <f t="shared" si="6"/>
        <v>3800</v>
      </c>
      <c r="E104" s="7">
        <f t="shared" si="5"/>
        <v>28.53808864265928</v>
      </c>
      <c r="F104" s="8">
        <f t="shared" si="3"/>
        <v>1.1885774305672194</v>
      </c>
      <c r="H104" s="1"/>
      <c r="I104" s="1"/>
    </row>
    <row r="105" spans="3:9" ht="12.75">
      <c r="C105" s="6">
        <f t="shared" si="4"/>
        <v>2166.6666666666665</v>
      </c>
      <c r="D105" s="5">
        <f t="shared" si="6"/>
        <v>3900</v>
      </c>
      <c r="E105" s="7">
        <f t="shared" si="5"/>
        <v>27.093359631821173</v>
      </c>
      <c r="F105" s="8">
        <f t="shared" si="3"/>
        <v>1.2053859858696656</v>
      </c>
      <c r="H105" s="1"/>
      <c r="I105" s="1">
        <v>1.373</v>
      </c>
    </row>
    <row r="106" spans="3:9" ht="12.75">
      <c r="C106" s="6">
        <f t="shared" si="4"/>
        <v>2222.222222222222</v>
      </c>
      <c r="D106" s="5">
        <f t="shared" si="6"/>
        <v>4000</v>
      </c>
      <c r="E106" s="7">
        <f t="shared" si="5"/>
        <v>25.755625000000002</v>
      </c>
      <c r="F106" s="8">
        <f t="shared" si="3"/>
        <v>1.222631127024124</v>
      </c>
      <c r="H106" s="1">
        <v>18</v>
      </c>
      <c r="I106" s="1"/>
    </row>
    <row r="107" spans="3:9" ht="12.75">
      <c r="C107" s="6">
        <f t="shared" si="4"/>
        <v>2500</v>
      </c>
      <c r="D107" s="5">
        <f>+D106+500</f>
        <v>4500</v>
      </c>
      <c r="E107" s="7">
        <f t="shared" si="5"/>
        <v>20.350123456790122</v>
      </c>
      <c r="F107" s="8">
        <f t="shared" si="3"/>
        <v>1.315405620576588</v>
      </c>
      <c r="H107" s="1"/>
      <c r="I107" s="1">
        <v>1.623</v>
      </c>
    </row>
    <row r="108" spans="3:9" ht="12.75">
      <c r="C108" s="6">
        <f t="shared" si="4"/>
        <v>2777.777777777778</v>
      </c>
      <c r="D108" s="5">
        <f aca="true" t="shared" si="7" ref="D108:D114">+D107+500</f>
        <v>5000</v>
      </c>
      <c r="E108" s="7">
        <f t="shared" si="5"/>
        <v>16.483599999999996</v>
      </c>
      <c r="F108" s="8">
        <f t="shared" si="3"/>
        <v>1.4190947604293422</v>
      </c>
      <c r="H108" s="1">
        <v>12</v>
      </c>
      <c r="I108" s="1"/>
    </row>
    <row r="109" spans="3:9" ht="12.75">
      <c r="C109" s="6">
        <f t="shared" si="4"/>
        <v>3000</v>
      </c>
      <c r="D109" s="5">
        <v>5400</v>
      </c>
      <c r="E109" s="7">
        <f t="shared" si="5"/>
        <v>14.132030178326474</v>
      </c>
      <c r="F109" s="8">
        <f t="shared" si="3"/>
        <v>1.509904617647754</v>
      </c>
      <c r="H109" s="1"/>
      <c r="I109" s="1"/>
    </row>
    <row r="110" spans="3:9" ht="12.75">
      <c r="C110" s="6">
        <f t="shared" si="4"/>
        <v>3055.5555555555557</v>
      </c>
      <c r="D110" s="5">
        <f>+D108+500</f>
        <v>5500</v>
      </c>
      <c r="E110" s="7">
        <f t="shared" si="5"/>
        <v>13.622809917355372</v>
      </c>
      <c r="F110" s="8">
        <f t="shared" si="3"/>
        <v>1.5336985465823858</v>
      </c>
      <c r="H110" s="1"/>
      <c r="I110" s="1"/>
    </row>
    <row r="111" spans="3:9" ht="12.75">
      <c r="C111" s="6">
        <f t="shared" si="4"/>
        <v>3333.333333333333</v>
      </c>
      <c r="D111" s="5">
        <f t="shared" si="7"/>
        <v>6000</v>
      </c>
      <c r="E111" s="7">
        <f t="shared" si="5"/>
        <v>11.446944444444444</v>
      </c>
      <c r="F111" s="8">
        <f t="shared" si="3"/>
        <v>1.6592169790357196</v>
      </c>
      <c r="H111" s="1"/>
      <c r="I111" s="1"/>
    </row>
    <row r="112" spans="3:9" ht="12.75">
      <c r="C112" s="6">
        <f t="shared" si="4"/>
        <v>3611.111111111111</v>
      </c>
      <c r="D112" s="5">
        <f t="shared" si="7"/>
        <v>6500</v>
      </c>
      <c r="E112" s="7">
        <f t="shared" si="5"/>
        <v>9.753609467455622</v>
      </c>
      <c r="F112" s="8">
        <f t="shared" si="3"/>
        <v>1.795650057789343</v>
      </c>
      <c r="H112" s="1"/>
      <c r="I112" s="1"/>
    </row>
    <row r="113" spans="3:8" ht="12.75">
      <c r="C113" s="6">
        <f t="shared" si="4"/>
        <v>3888.8888888888887</v>
      </c>
      <c r="D113" s="5">
        <f t="shared" si="7"/>
        <v>7000</v>
      </c>
      <c r="E113" s="7">
        <f t="shared" si="5"/>
        <v>8.41</v>
      </c>
      <c r="F113" s="8">
        <f t="shared" si="3"/>
        <v>1.942997782843257</v>
      </c>
      <c r="H113" s="1"/>
    </row>
    <row r="114" spans="3:9" ht="12.75">
      <c r="C114" s="6">
        <f t="shared" si="4"/>
        <v>4166.666666666667</v>
      </c>
      <c r="D114" s="5">
        <f t="shared" si="7"/>
        <v>7500</v>
      </c>
      <c r="E114" s="7">
        <f t="shared" si="5"/>
        <v>7.3260444444444435</v>
      </c>
      <c r="F114" s="8">
        <f t="shared" si="3"/>
        <v>2.101260154197461</v>
      </c>
      <c r="I114" s="15"/>
    </row>
    <row r="115" spans="3:9" ht="12.75">
      <c r="C115" s="6"/>
      <c r="D115" s="5"/>
      <c r="E115" s="7"/>
      <c r="F115" s="8"/>
      <c r="I115" s="15"/>
    </row>
    <row r="116" spans="2:9" ht="12.75">
      <c r="B116" s="15" t="s">
        <v>42</v>
      </c>
      <c r="H116" s="15"/>
      <c r="I116" s="15"/>
    </row>
    <row r="117" spans="2:8" ht="12.75">
      <c r="B117" s="15" t="s">
        <v>43</v>
      </c>
      <c r="C117" s="15"/>
      <c r="D117" s="15"/>
      <c r="E117" s="15"/>
      <c r="F117" s="15"/>
      <c r="G117" s="15"/>
      <c r="H117" s="15"/>
    </row>
    <row r="118" spans="2:7" ht="12.75">
      <c r="B118" t="s">
        <v>32</v>
      </c>
      <c r="C118" s="15"/>
      <c r="D118" s="15"/>
      <c r="E118" s="15"/>
      <c r="F118" s="15"/>
      <c r="G118" s="15"/>
    </row>
    <row r="119" ht="12.75">
      <c r="B119" t="s">
        <v>33</v>
      </c>
    </row>
    <row r="121" spans="2:9" ht="12.75">
      <c r="B121" t="s">
        <v>44</v>
      </c>
      <c r="I121" s="1"/>
    </row>
    <row r="122" spans="2:8" ht="12.75">
      <c r="B122" s="1" t="s">
        <v>45</v>
      </c>
      <c r="H122" s="1"/>
    </row>
    <row r="123" spans="3:7" ht="12.75">
      <c r="C123" s="1"/>
      <c r="D123" s="1"/>
      <c r="E123" s="1"/>
      <c r="F123" s="1"/>
      <c r="G123" s="1"/>
    </row>
    <row r="125" spans="2:9" ht="12.75">
      <c r="B125" t="s">
        <v>46</v>
      </c>
      <c r="C125" s="9"/>
      <c r="D125" s="24" t="s">
        <v>50</v>
      </c>
      <c r="E125" s="24"/>
      <c r="H125" s="2"/>
      <c r="I125" s="1"/>
    </row>
    <row r="126" spans="2:9" ht="12.75">
      <c r="B126" t="s">
        <v>14</v>
      </c>
      <c r="C126" s="10"/>
      <c r="D126" s="24" t="s">
        <v>51</v>
      </c>
      <c r="E126" s="24"/>
      <c r="H126" s="1"/>
      <c r="I126" s="1"/>
    </row>
    <row r="127" spans="6:8" ht="12.75">
      <c r="F127" s="1" t="s">
        <v>47</v>
      </c>
      <c r="G127" s="1"/>
      <c r="H127" s="1"/>
    </row>
    <row r="128" spans="3:7" ht="12.75">
      <c r="C128" s="22" t="s">
        <v>52</v>
      </c>
      <c r="D128" s="22"/>
      <c r="E128" s="22"/>
      <c r="F128" s="1" t="s">
        <v>48</v>
      </c>
      <c r="G128" s="1"/>
    </row>
  </sheetData>
  <sheetProtection/>
  <mergeCells count="7">
    <mergeCell ref="C128:E128"/>
    <mergeCell ref="D4:G4"/>
    <mergeCell ref="C6:H6"/>
    <mergeCell ref="B28:F28"/>
    <mergeCell ref="B29:I29"/>
    <mergeCell ref="D125:E125"/>
    <mergeCell ref="D126:E126"/>
  </mergeCells>
  <printOptions/>
  <pageMargins left="1.25" right="1" top="1.25" bottom="1" header="0.5" footer="0.5"/>
  <pageSetup horizontalDpi="300" verticalDpi="300" orientation="portrait" paperSize="9" r:id="rId1"/>
  <headerFooter alignWithMargins="0">
    <oddHeader xml:space="preserve">&amp;L&amp;"Times New Roman,Regular"&amp;8DEOLALKAR CONSULTANTS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Deolalkar</cp:lastModifiedBy>
  <cp:lastPrinted>2007-06-01T13:19:34Z</cp:lastPrinted>
  <dcterms:created xsi:type="dcterms:W3CDTF">2003-05-22T11:52:07Z</dcterms:created>
  <dcterms:modified xsi:type="dcterms:W3CDTF">2019-08-18T10:24:35Z</dcterms:modified>
  <cp:category/>
  <cp:version/>
  <cp:contentType/>
  <cp:contentStatus/>
</cp:coreProperties>
</file>